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6" windowWidth="19320" windowHeight="11640"/>
  </bookViews>
  <sheets>
    <sheet name="Sheet1" sheetId="1" r:id="rId1"/>
    <sheet name="membership" sheetId="2" r:id="rId2"/>
    <sheet name="Sheet3" sheetId="3" r:id="rId3"/>
  </sheets>
  <definedNames>
    <definedName name="_xlnm.Print_Area" localSheetId="0">Sheet1!$A$1:$G$101</definedName>
  </definedNames>
  <calcPr calcId="145621"/>
</workbook>
</file>

<file path=xl/calcChain.xml><?xml version="1.0" encoding="utf-8"?>
<calcChain xmlns="http://schemas.openxmlformats.org/spreadsheetml/2006/main">
  <c r="F100" i="1" l="1"/>
  <c r="F70" i="1"/>
  <c r="F68" i="1" l="1"/>
  <c r="G116" i="1"/>
  <c r="F116" i="1"/>
  <c r="G111" i="1"/>
  <c r="F111" i="1"/>
  <c r="G36" i="1"/>
  <c r="G96" i="1" s="1"/>
  <c r="G94" i="1"/>
  <c r="F6" i="1"/>
  <c r="F36" i="1" s="1"/>
  <c r="F27" i="1"/>
  <c r="F33" i="1"/>
  <c r="F40" i="1"/>
  <c r="F52" i="1"/>
  <c r="F56" i="1"/>
  <c r="E63" i="1"/>
  <c r="F59" i="1"/>
  <c r="F65" i="1"/>
  <c r="F72" i="1"/>
  <c r="B11" i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76" i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F94" i="1" l="1"/>
  <c r="F96" i="1" s="1"/>
  <c r="F101" i="1" s="1"/>
  <c r="F102" i="1" s="1"/>
</calcChain>
</file>

<file path=xl/sharedStrings.xml><?xml version="1.0" encoding="utf-8"?>
<sst xmlns="http://schemas.openxmlformats.org/spreadsheetml/2006/main" count="124" uniqueCount="91">
  <si>
    <t>Revenue:</t>
  </si>
  <si>
    <t>Match Fees</t>
  </si>
  <si>
    <t>15 owed by Hasib</t>
  </si>
  <si>
    <t>membership - refer TC for details</t>
  </si>
  <si>
    <t>Nothing for DP, AB and JG</t>
  </si>
  <si>
    <t>Expenses:</t>
  </si>
  <si>
    <t>Bag</t>
  </si>
  <si>
    <t>Boxes</t>
  </si>
  <si>
    <t>Embroidery</t>
  </si>
  <si>
    <t>Scorebook</t>
  </si>
  <si>
    <t>Thigh Pads</t>
  </si>
  <si>
    <t>Last Year Fees - paid by JG</t>
  </si>
  <si>
    <t>2 x LH Gloves</t>
  </si>
  <si>
    <t>3 x Pads</t>
  </si>
  <si>
    <t>Bat</t>
  </si>
  <si>
    <t>Wickekeeping pads</t>
  </si>
  <si>
    <t>Balls - IG purchased and has receipt</t>
  </si>
  <si>
    <t>Registration costs - DP</t>
  </si>
  <si>
    <t>Total</t>
  </si>
  <si>
    <t>paid</t>
  </si>
  <si>
    <t>AB, DP , JG</t>
  </si>
  <si>
    <t>Syd Uni</t>
  </si>
  <si>
    <t>CCNSW</t>
  </si>
  <si>
    <t>Windies</t>
  </si>
  <si>
    <t>Ben - $25</t>
  </si>
  <si>
    <t>Sam</t>
  </si>
  <si>
    <t>Bank Fees</t>
  </si>
  <si>
    <t>Markers</t>
  </si>
  <si>
    <t>Ben + $25, Puneet +$5?</t>
  </si>
  <si>
    <t>Radio</t>
  </si>
  <si>
    <t>Yaralla</t>
  </si>
  <si>
    <t>Washout</t>
  </si>
  <si>
    <t>Puneet $5 less</t>
  </si>
  <si>
    <t>Kings</t>
  </si>
  <si>
    <t>End of Season to pay $100</t>
  </si>
  <si>
    <t>Drinks 7/12</t>
  </si>
  <si>
    <t>COLLEAGUES</t>
  </si>
  <si>
    <t>Hammo owes IG $25</t>
  </si>
  <si>
    <t>Goddard</t>
  </si>
  <si>
    <t>St. Lukes</t>
  </si>
  <si>
    <t>Alexandria</t>
  </si>
  <si>
    <t>Nondescripts</t>
  </si>
  <si>
    <t>Birchgrove</t>
  </si>
  <si>
    <t>Jubilee</t>
  </si>
  <si>
    <t>Baronia</t>
  </si>
  <si>
    <t>Josh $20 student discount</t>
  </si>
  <si>
    <t xml:space="preserve">Cahill Park </t>
  </si>
  <si>
    <t>St Lukes</t>
  </si>
  <si>
    <t>TBA</t>
  </si>
  <si>
    <t>Hunters</t>
  </si>
  <si>
    <t>Scratch Match</t>
  </si>
  <si>
    <t>Rangers</t>
  </si>
  <si>
    <t>St George</t>
  </si>
  <si>
    <t>$25 short - 10 players</t>
  </si>
  <si>
    <t>Paid</t>
  </si>
  <si>
    <t>Ben to Tfr</t>
  </si>
  <si>
    <t>Reg Bartley</t>
  </si>
  <si>
    <t>Drinks taken by players 15/3</t>
  </si>
  <si>
    <t>Association Grant</t>
  </si>
  <si>
    <t>Drinks 22/3</t>
  </si>
  <si>
    <t>Ball - AB</t>
  </si>
  <si>
    <t>Memberships</t>
  </si>
  <si>
    <t xml:space="preserve">Kit purchased </t>
  </si>
  <si>
    <t>Balls</t>
  </si>
  <si>
    <t>Drinks</t>
  </si>
  <si>
    <t>Incorporation Costs</t>
  </si>
  <si>
    <t>Ground Fees</t>
  </si>
  <si>
    <t>Profit for period</t>
  </si>
  <si>
    <t>Cash Received for Drinks on 15/3</t>
  </si>
  <si>
    <t>Prior Year Ground Fees</t>
  </si>
  <si>
    <t>Games moved from Goddard</t>
  </si>
  <si>
    <t>Diff to P&amp;L</t>
  </si>
  <si>
    <t>Billed by Association Charges</t>
  </si>
  <si>
    <t>Association Affiliation Fees</t>
  </si>
  <si>
    <t>Opening Cash at bank</t>
  </si>
  <si>
    <t>Income Statement</t>
  </si>
  <si>
    <t>For year ended 30 April 2014</t>
  </si>
  <si>
    <t>Statement of Financial Position</t>
  </si>
  <si>
    <t>As at 30 April 2014</t>
  </si>
  <si>
    <t>Beavers Cricket Club Sydney Inc.</t>
  </si>
  <si>
    <t>FY14</t>
  </si>
  <si>
    <t>FY13</t>
  </si>
  <si>
    <t>Assets</t>
  </si>
  <si>
    <t>Members Funds</t>
  </si>
  <si>
    <t>Accumulated Funds</t>
  </si>
  <si>
    <t>TOTAL</t>
  </si>
  <si>
    <t>Liabilities</t>
  </si>
  <si>
    <t>BB 3/7</t>
  </si>
  <si>
    <t>BB 30/4</t>
  </si>
  <si>
    <t>Trophies &amp; Awards (accrued 2/7/14)</t>
  </si>
  <si>
    <t>AGM Food &amp; Beverage (accrued 2/7/14)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</si>
</sst>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[Red]\(#,##0\)"/>
    <numFmt numFmtId="165" formatCode="ddd\-dd\-mmm"/>
  </numFmts>
  <fonts count="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u/>
      <sz val="11"/>
      <color indexed="8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16" fontId="0" fillId="0" borderId="0" xfId="0" applyNumberFormat="1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43" fontId="0" fillId="0" borderId="0" xfId="1" applyFont="1"/>
    <xf numFmtId="43" fontId="1" fillId="0" borderId="0" xfId="1" applyFont="1"/>
    <xf numFmtId="43" fontId="0" fillId="0" borderId="0" xfId="0" applyNumberFormat="1"/>
    <xf numFmtId="0" fontId="0" fillId="0" borderId="0" xfId="0" applyAlignment="1">
      <alignment horizontal="right"/>
    </xf>
    <xf numFmtId="165" fontId="0" fillId="0" borderId="0" xfId="0" applyNumberFormat="1"/>
    <xf numFmtId="0" fontId="3" fillId="0" borderId="0" xfId="0" applyFont="1"/>
    <xf numFmtId="0" fontId="0" fillId="0" borderId="0" xfId="0" applyAlignment="1">
      <alignment horizontal="left" indent="1"/>
    </xf>
    <xf numFmtId="43" fontId="0" fillId="0" borderId="0" xfId="1" applyFont="1" applyAlignment="1">
      <alignment horizontal="right"/>
    </xf>
    <xf numFmtId="0" fontId="0" fillId="2" borderId="0" xfId="0" applyFill="1"/>
    <xf numFmtId="43" fontId="0" fillId="2" borderId="0" xfId="1" applyFont="1" applyFill="1"/>
    <xf numFmtId="0" fontId="1" fillId="0" borderId="0" xfId="0" applyFont="1" applyAlignment="1"/>
    <xf numFmtId="0" fontId="0" fillId="0" borderId="0" xfId="0" applyAlignment="1"/>
    <xf numFmtId="43" fontId="0" fillId="0" borderId="0" xfId="0" applyNumberFormat="1" applyAlignment="1"/>
    <xf numFmtId="43" fontId="1" fillId="0" borderId="0" xfId="1" applyFont="1" applyAlignment="1"/>
    <xf numFmtId="43" fontId="0" fillId="0" borderId="0" xfId="1" applyFont="1" applyAlignment="1"/>
    <xf numFmtId="43" fontId="0" fillId="2" borderId="0" xfId="1" applyFont="1" applyFill="1" applyAlignment="1"/>
    <xf numFmtId="43" fontId="1" fillId="0" borderId="0" xfId="0" applyNumberFormat="1" applyFont="1" applyAlignment="1"/>
    <xf numFmtId="43" fontId="1" fillId="0" borderId="1" xfId="0" applyNumberFormat="1" applyFont="1" applyBorder="1" applyAlignment="1"/>
    <xf numFmtId="43" fontId="1" fillId="0" borderId="1" xfId="1" applyFont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4"/>
  <sheetViews>
    <sheetView tabSelected="1" workbookViewId="0">
      <selection sqref="A1:G102"/>
    </sheetView>
  </sheetViews>
  <sheetFormatPr defaultRowHeight="14.4" outlineLevelRow="1" x14ac:dyDescent="0.3"/>
  <cols>
    <col min="1" max="1" width="11" bestFit="1" customWidth="1"/>
    <col min="2" max="2" width="11.33203125" bestFit="1" customWidth="1"/>
    <col min="3" max="3" width="13.33203125" bestFit="1" customWidth="1"/>
    <col min="5" max="6" width="9.5546875" bestFit="1" customWidth="1"/>
    <col min="10" max="13" width="9.109375" style="3"/>
  </cols>
  <sheetData>
    <row r="1" spans="1:14" x14ac:dyDescent="0.3">
      <c r="A1" s="2" t="s">
        <v>79</v>
      </c>
    </row>
    <row r="2" spans="1:14" x14ac:dyDescent="0.3">
      <c r="A2" s="2" t="s">
        <v>75</v>
      </c>
    </row>
    <row r="3" spans="1:14" x14ac:dyDescent="0.3">
      <c r="A3" s="2" t="s">
        <v>76</v>
      </c>
    </row>
    <row r="4" spans="1:14" x14ac:dyDescent="0.3">
      <c r="A4" s="10"/>
      <c r="F4" s="15" t="s">
        <v>80</v>
      </c>
      <c r="G4" s="15" t="s">
        <v>81</v>
      </c>
    </row>
    <row r="5" spans="1:14" x14ac:dyDescent="0.3">
      <c r="A5" s="2" t="s">
        <v>0</v>
      </c>
      <c r="E5" s="5"/>
      <c r="F5" s="16"/>
      <c r="G5" s="16"/>
      <c r="N5" s="3"/>
    </row>
    <row r="6" spans="1:14" x14ac:dyDescent="0.3">
      <c r="A6" t="s">
        <v>1</v>
      </c>
      <c r="E6" s="5"/>
      <c r="F6" s="17">
        <f>SUM(E7:E25)</f>
        <v>4145</v>
      </c>
      <c r="G6" s="18">
        <v>0</v>
      </c>
      <c r="N6" s="3"/>
    </row>
    <row r="7" spans="1:14" hidden="1" outlineLevel="1" x14ac:dyDescent="0.3">
      <c r="B7" s="1">
        <v>41524</v>
      </c>
      <c r="C7" t="s">
        <v>50</v>
      </c>
      <c r="E7" s="5">
        <v>160</v>
      </c>
      <c r="F7" s="16"/>
      <c r="G7" s="18"/>
    </row>
    <row r="8" spans="1:14" hidden="1" outlineLevel="1" x14ac:dyDescent="0.3">
      <c r="B8" s="1">
        <v>41559</v>
      </c>
      <c r="C8" t="s">
        <v>49</v>
      </c>
      <c r="E8" s="5">
        <v>275</v>
      </c>
      <c r="F8" s="16"/>
      <c r="G8" s="18"/>
    </row>
    <row r="9" spans="1:14" hidden="1" outlineLevel="1" x14ac:dyDescent="0.3">
      <c r="B9" s="1">
        <v>41567</v>
      </c>
      <c r="C9" t="s">
        <v>51</v>
      </c>
      <c r="E9" s="5">
        <v>260</v>
      </c>
      <c r="F9" s="16"/>
      <c r="G9" s="18" t="s">
        <v>2</v>
      </c>
    </row>
    <row r="10" spans="1:14" hidden="1" outlineLevel="1" x14ac:dyDescent="0.3">
      <c r="B10" s="1">
        <v>41574</v>
      </c>
      <c r="C10" t="s">
        <v>23</v>
      </c>
      <c r="E10" s="5">
        <v>300</v>
      </c>
      <c r="F10" s="16"/>
      <c r="G10" s="18" t="s">
        <v>28</v>
      </c>
    </row>
    <row r="11" spans="1:14" hidden="1" outlineLevel="1" x14ac:dyDescent="0.3">
      <c r="B11" s="1">
        <f>++B10+6</f>
        <v>41580</v>
      </c>
      <c r="C11" t="s">
        <v>22</v>
      </c>
      <c r="E11" s="5">
        <v>250</v>
      </c>
      <c r="F11" s="16"/>
      <c r="G11" s="18" t="s">
        <v>24</v>
      </c>
    </row>
    <row r="12" spans="1:14" hidden="1" outlineLevel="1" x14ac:dyDescent="0.3">
      <c r="B12" s="1">
        <f>+B11+7</f>
        <v>41587</v>
      </c>
      <c r="C12" t="s">
        <v>21</v>
      </c>
      <c r="E12" s="5">
        <v>275</v>
      </c>
      <c r="F12" s="16"/>
      <c r="G12" s="18"/>
    </row>
    <row r="13" spans="1:14" hidden="1" outlineLevel="1" x14ac:dyDescent="0.3">
      <c r="B13" s="1">
        <f>+B12+8</f>
        <v>41595</v>
      </c>
      <c r="C13" t="s">
        <v>29</v>
      </c>
      <c r="E13" s="5" t="s">
        <v>31</v>
      </c>
      <c r="F13" s="16"/>
      <c r="G13" s="18"/>
    </row>
    <row r="14" spans="1:14" hidden="1" outlineLevel="1" x14ac:dyDescent="0.3">
      <c r="B14" s="1">
        <f>+B13+13</f>
        <v>41608</v>
      </c>
      <c r="C14" t="s">
        <v>30</v>
      </c>
      <c r="E14" s="5" t="s">
        <v>31</v>
      </c>
      <c r="F14" s="16"/>
      <c r="G14" s="18"/>
    </row>
    <row r="15" spans="1:14" hidden="1" outlineLevel="1" x14ac:dyDescent="0.3">
      <c r="B15" s="1">
        <f>+B14+7</f>
        <v>41615</v>
      </c>
      <c r="C15" t="s">
        <v>33</v>
      </c>
      <c r="E15" s="5">
        <v>270</v>
      </c>
      <c r="F15" s="16"/>
      <c r="G15" s="18" t="s">
        <v>32</v>
      </c>
    </row>
    <row r="16" spans="1:14" hidden="1" outlineLevel="1" x14ac:dyDescent="0.3">
      <c r="B16" s="1">
        <f>+B15+7</f>
        <v>41622</v>
      </c>
      <c r="C16" t="s">
        <v>36</v>
      </c>
      <c r="E16" s="5">
        <v>275</v>
      </c>
      <c r="F16" s="16"/>
      <c r="G16" s="18" t="s">
        <v>37</v>
      </c>
    </row>
    <row r="17" spans="1:7" hidden="1" outlineLevel="1" x14ac:dyDescent="0.3">
      <c r="B17" s="1">
        <f>+B16+36</f>
        <v>41658</v>
      </c>
      <c r="C17" t="s">
        <v>41</v>
      </c>
      <c r="E17" s="5">
        <v>270</v>
      </c>
      <c r="F17" s="16"/>
      <c r="G17" s="18" t="s">
        <v>45</v>
      </c>
    </row>
    <row r="18" spans="1:7" hidden="1" outlineLevel="1" x14ac:dyDescent="0.3">
      <c r="B18" s="1">
        <f>+B17+13</f>
        <v>41671</v>
      </c>
      <c r="C18" t="s">
        <v>49</v>
      </c>
      <c r="E18" s="5">
        <v>250</v>
      </c>
      <c r="F18" s="16"/>
      <c r="G18" s="18" t="s">
        <v>53</v>
      </c>
    </row>
    <row r="19" spans="1:7" hidden="1" outlineLevel="1" x14ac:dyDescent="0.3">
      <c r="B19" s="1">
        <f>+B18+7</f>
        <v>41678</v>
      </c>
      <c r="C19" t="s">
        <v>30</v>
      </c>
      <c r="E19" s="5">
        <v>275</v>
      </c>
      <c r="F19" s="16"/>
      <c r="G19" s="18"/>
    </row>
    <row r="20" spans="1:7" hidden="1" outlineLevel="1" x14ac:dyDescent="0.3">
      <c r="B20" s="1">
        <f>+B19+7</f>
        <v>41685</v>
      </c>
      <c r="C20" t="s">
        <v>52</v>
      </c>
      <c r="E20" s="5">
        <v>275</v>
      </c>
      <c r="F20" s="16"/>
      <c r="G20" s="18"/>
    </row>
    <row r="21" spans="1:7" hidden="1" outlineLevel="1" x14ac:dyDescent="0.3">
      <c r="B21" s="1">
        <f>+B20+8</f>
        <v>41693</v>
      </c>
      <c r="C21" t="s">
        <v>21</v>
      </c>
      <c r="E21" s="5">
        <v>260</v>
      </c>
      <c r="F21" s="16"/>
      <c r="G21" s="18" t="s">
        <v>55</v>
      </c>
    </row>
    <row r="22" spans="1:7" hidden="1" outlineLevel="1" x14ac:dyDescent="0.3">
      <c r="B22" s="1">
        <f>+B21+6</f>
        <v>41699</v>
      </c>
      <c r="C22" t="s">
        <v>49</v>
      </c>
      <c r="E22" t="s">
        <v>31</v>
      </c>
      <c r="F22" s="16"/>
      <c r="G22" s="18" t="s">
        <v>31</v>
      </c>
    </row>
    <row r="23" spans="1:7" hidden="1" outlineLevel="1" x14ac:dyDescent="0.3">
      <c r="B23" s="1">
        <f>+B22+7</f>
        <v>41706</v>
      </c>
      <c r="C23" t="s">
        <v>49</v>
      </c>
      <c r="E23" s="5">
        <v>200</v>
      </c>
      <c r="F23" s="16"/>
      <c r="G23" s="18"/>
    </row>
    <row r="24" spans="1:7" hidden="1" outlineLevel="1" x14ac:dyDescent="0.3">
      <c r="B24" s="1">
        <f>+B23+7</f>
        <v>41713</v>
      </c>
      <c r="C24" t="s">
        <v>23</v>
      </c>
      <c r="E24" s="5">
        <v>275</v>
      </c>
      <c r="F24" s="16"/>
      <c r="G24" s="18"/>
    </row>
    <row r="25" spans="1:7" hidden="1" outlineLevel="1" x14ac:dyDescent="0.3">
      <c r="B25" s="1">
        <f>+B24+7</f>
        <v>41720</v>
      </c>
      <c r="C25" t="s">
        <v>21</v>
      </c>
      <c r="E25" s="5">
        <v>275</v>
      </c>
      <c r="F25" s="16"/>
      <c r="G25" s="18"/>
    </row>
    <row r="26" spans="1:7" hidden="1" outlineLevel="1" x14ac:dyDescent="0.3">
      <c r="B26" s="1"/>
      <c r="E26" s="5"/>
      <c r="F26" s="16"/>
      <c r="G26" s="18"/>
    </row>
    <row r="27" spans="1:7" collapsed="1" x14ac:dyDescent="0.3">
      <c r="A27" t="s">
        <v>61</v>
      </c>
      <c r="E27" s="5"/>
      <c r="F27" s="17">
        <f>SUM(E28:E30)</f>
        <v>400</v>
      </c>
      <c r="G27" s="18">
        <v>0</v>
      </c>
    </row>
    <row r="28" spans="1:7" hidden="1" outlineLevel="1" x14ac:dyDescent="0.3">
      <c r="A28" s="11" t="s">
        <v>3</v>
      </c>
      <c r="E28" s="5">
        <v>320</v>
      </c>
      <c r="F28" s="16"/>
      <c r="G28" s="18" t="s">
        <v>4</v>
      </c>
    </row>
    <row r="29" spans="1:7" hidden="1" outlineLevel="1" x14ac:dyDescent="0.3">
      <c r="A29" s="11" t="s">
        <v>20</v>
      </c>
      <c r="E29" s="5">
        <v>60</v>
      </c>
      <c r="F29" s="16"/>
      <c r="G29" s="18"/>
    </row>
    <row r="30" spans="1:7" hidden="1" outlineLevel="1" x14ac:dyDescent="0.3">
      <c r="A30" s="11" t="s">
        <v>25</v>
      </c>
      <c r="E30" s="5">
        <v>20</v>
      </c>
      <c r="F30" s="16"/>
      <c r="G30" s="18"/>
    </row>
    <row r="31" spans="1:7" hidden="1" outlineLevel="1" x14ac:dyDescent="0.3">
      <c r="E31" s="5"/>
      <c r="F31" s="16"/>
      <c r="G31" s="18"/>
    </row>
    <row r="32" spans="1:7" hidden="1" outlineLevel="1" x14ac:dyDescent="0.3">
      <c r="E32" s="5"/>
      <c r="F32" s="16"/>
      <c r="G32" s="18"/>
    </row>
    <row r="33" spans="1:7" collapsed="1" x14ac:dyDescent="0.3">
      <c r="A33" t="s">
        <v>58</v>
      </c>
      <c r="F33" s="17">
        <f>+E34</f>
        <v>1200</v>
      </c>
      <c r="G33" s="18">
        <v>0</v>
      </c>
    </row>
    <row r="34" spans="1:7" hidden="1" outlineLevel="1" x14ac:dyDescent="0.3">
      <c r="A34" s="11" t="s">
        <v>58</v>
      </c>
      <c r="E34" s="5">
        <v>1200</v>
      </c>
      <c r="F34" s="16"/>
      <c r="G34" s="16"/>
    </row>
    <row r="35" spans="1:7" collapsed="1" x14ac:dyDescent="0.3">
      <c r="E35" s="6"/>
      <c r="F35" s="16"/>
      <c r="G35" s="16"/>
    </row>
    <row r="36" spans="1:7" x14ac:dyDescent="0.3">
      <c r="A36" s="2" t="s">
        <v>18</v>
      </c>
      <c r="B36" s="2"/>
      <c r="C36" s="2"/>
      <c r="D36" s="2"/>
      <c r="F36" s="18">
        <f>SUM(F6:F34)</f>
        <v>5745</v>
      </c>
      <c r="G36" s="18">
        <f>SUM(G6:G34)</f>
        <v>0</v>
      </c>
    </row>
    <row r="37" spans="1:7" x14ac:dyDescent="0.3">
      <c r="E37" s="5"/>
      <c r="F37" s="16"/>
      <c r="G37" s="16"/>
    </row>
    <row r="38" spans="1:7" x14ac:dyDescent="0.3">
      <c r="E38" s="5"/>
      <c r="F38" s="16"/>
      <c r="G38" s="16"/>
    </row>
    <row r="39" spans="1:7" x14ac:dyDescent="0.3">
      <c r="A39" s="2" t="s">
        <v>5</v>
      </c>
      <c r="E39" s="5"/>
      <c r="F39" s="16"/>
      <c r="G39" s="16"/>
    </row>
    <row r="40" spans="1:7" x14ac:dyDescent="0.3">
      <c r="A40" t="s">
        <v>62</v>
      </c>
      <c r="E40" s="5"/>
      <c r="F40" s="19">
        <f>SUM(E41:E50)</f>
        <v>1020.7</v>
      </c>
      <c r="G40" s="18">
        <v>0</v>
      </c>
    </row>
    <row r="41" spans="1:7" hidden="1" outlineLevel="1" x14ac:dyDescent="0.3">
      <c r="B41" t="s">
        <v>6</v>
      </c>
      <c r="E41">
        <v>75</v>
      </c>
      <c r="F41" s="16"/>
      <c r="G41" s="18">
        <v>0</v>
      </c>
    </row>
    <row r="42" spans="1:7" hidden="1" outlineLevel="1" x14ac:dyDescent="0.3">
      <c r="B42" t="s">
        <v>7</v>
      </c>
      <c r="E42">
        <v>26</v>
      </c>
      <c r="F42" s="16"/>
      <c r="G42" s="18">
        <v>0</v>
      </c>
    </row>
    <row r="43" spans="1:7" hidden="1" outlineLevel="1" x14ac:dyDescent="0.3">
      <c r="B43" t="s">
        <v>8</v>
      </c>
      <c r="E43">
        <v>88</v>
      </c>
      <c r="F43" s="16"/>
      <c r="G43" s="18">
        <v>0</v>
      </c>
    </row>
    <row r="44" spans="1:7" hidden="1" outlineLevel="1" x14ac:dyDescent="0.3">
      <c r="B44" t="s">
        <v>9</v>
      </c>
      <c r="E44">
        <v>20</v>
      </c>
      <c r="F44" s="16"/>
      <c r="G44" s="18">
        <v>0</v>
      </c>
    </row>
    <row r="45" spans="1:7" hidden="1" outlineLevel="1" x14ac:dyDescent="0.3">
      <c r="B45" t="s">
        <v>10</v>
      </c>
      <c r="E45">
        <v>35</v>
      </c>
      <c r="F45" s="16"/>
      <c r="G45" s="18">
        <v>0</v>
      </c>
    </row>
    <row r="46" spans="1:7" hidden="1" outlineLevel="1" x14ac:dyDescent="0.3">
      <c r="B46" t="s">
        <v>12</v>
      </c>
      <c r="E46">
        <v>90</v>
      </c>
      <c r="F46" s="16"/>
      <c r="G46" s="18">
        <v>0</v>
      </c>
    </row>
    <row r="47" spans="1:7" hidden="1" outlineLevel="1" x14ac:dyDescent="0.3">
      <c r="B47" t="s">
        <v>13</v>
      </c>
      <c r="E47">
        <v>120</v>
      </c>
      <c r="F47" s="16"/>
      <c r="G47" s="18">
        <v>0</v>
      </c>
    </row>
    <row r="48" spans="1:7" hidden="1" outlineLevel="1" x14ac:dyDescent="0.3">
      <c r="B48" t="s">
        <v>14</v>
      </c>
      <c r="E48">
        <v>490</v>
      </c>
      <c r="F48" s="16"/>
      <c r="G48" s="18">
        <v>0</v>
      </c>
    </row>
    <row r="49" spans="1:14" hidden="1" outlineLevel="1" x14ac:dyDescent="0.3">
      <c r="B49" t="s">
        <v>15</v>
      </c>
      <c r="E49">
        <v>34</v>
      </c>
      <c r="F49" s="16"/>
      <c r="G49" s="18">
        <v>0</v>
      </c>
    </row>
    <row r="50" spans="1:14" hidden="1" outlineLevel="1" x14ac:dyDescent="0.3">
      <c r="B50" t="s">
        <v>27</v>
      </c>
      <c r="E50" s="5">
        <v>42.7</v>
      </c>
      <c r="F50" s="16"/>
      <c r="G50" s="18">
        <v>0</v>
      </c>
      <c r="N50" s="3"/>
    </row>
    <row r="51" spans="1:14" hidden="1" outlineLevel="1" x14ac:dyDescent="0.3">
      <c r="F51" s="19"/>
      <c r="G51" s="18">
        <v>0</v>
      </c>
    </row>
    <row r="52" spans="1:14" collapsed="1" x14ac:dyDescent="0.3">
      <c r="A52" t="s">
        <v>63</v>
      </c>
      <c r="F52" s="19">
        <f>SUM(E52:E54)</f>
        <v>375</v>
      </c>
      <c r="G52" s="18">
        <v>0</v>
      </c>
    </row>
    <row r="53" spans="1:14" hidden="1" outlineLevel="1" x14ac:dyDescent="0.3">
      <c r="A53" s="11" t="s">
        <v>16</v>
      </c>
      <c r="E53" s="5">
        <v>330</v>
      </c>
      <c r="F53" s="19"/>
      <c r="G53" s="18">
        <v>0</v>
      </c>
    </row>
    <row r="54" spans="1:14" hidden="1" outlineLevel="1" x14ac:dyDescent="0.3">
      <c r="A54" s="11" t="s">
        <v>60</v>
      </c>
      <c r="E54" s="5">
        <v>45</v>
      </c>
      <c r="F54" s="19"/>
      <c r="G54" s="18">
        <v>0</v>
      </c>
    </row>
    <row r="55" spans="1:14" hidden="1" outlineLevel="1" x14ac:dyDescent="0.3">
      <c r="F55" s="19"/>
      <c r="G55" s="18">
        <v>0</v>
      </c>
    </row>
    <row r="56" spans="1:14" collapsed="1" x14ac:dyDescent="0.3">
      <c r="A56" t="s">
        <v>69</v>
      </c>
      <c r="E56" s="5"/>
      <c r="F56" s="19">
        <f>+E57</f>
        <v>275</v>
      </c>
      <c r="G56" s="18">
        <v>0</v>
      </c>
    </row>
    <row r="57" spans="1:14" hidden="1" outlineLevel="1" x14ac:dyDescent="0.3">
      <c r="A57" s="11" t="s">
        <v>11</v>
      </c>
      <c r="E57" s="5">
        <v>275</v>
      </c>
      <c r="F57" s="16"/>
      <c r="G57" s="18">
        <v>0</v>
      </c>
    </row>
    <row r="58" spans="1:14" hidden="1" outlineLevel="1" x14ac:dyDescent="0.3">
      <c r="E58" s="5"/>
      <c r="F58" s="16"/>
      <c r="G58" s="18">
        <v>0</v>
      </c>
    </row>
    <row r="59" spans="1:14" collapsed="1" x14ac:dyDescent="0.3">
      <c r="A59" t="s">
        <v>64</v>
      </c>
      <c r="F59" s="19">
        <f>SUM(E59:E63)</f>
        <v>200</v>
      </c>
      <c r="G59" s="18">
        <v>0</v>
      </c>
    </row>
    <row r="60" spans="1:14" hidden="1" outlineLevel="1" x14ac:dyDescent="0.3">
      <c r="A60" s="11" t="s">
        <v>35</v>
      </c>
      <c r="E60" s="5">
        <v>112</v>
      </c>
      <c r="F60" s="16"/>
      <c r="G60" s="18">
        <v>0</v>
      </c>
    </row>
    <row r="61" spans="1:14" hidden="1" outlineLevel="1" x14ac:dyDescent="0.3">
      <c r="A61" s="11" t="s">
        <v>57</v>
      </c>
      <c r="E61" s="5">
        <v>35</v>
      </c>
      <c r="F61" s="16"/>
      <c r="G61" s="18">
        <v>0</v>
      </c>
    </row>
    <row r="62" spans="1:14" hidden="1" outlineLevel="1" x14ac:dyDescent="0.3">
      <c r="A62" s="11" t="s">
        <v>68</v>
      </c>
      <c r="E62" s="5">
        <v>-10</v>
      </c>
      <c r="F62" s="16"/>
      <c r="G62" s="18">
        <v>0</v>
      </c>
    </row>
    <row r="63" spans="1:14" hidden="1" outlineLevel="1" x14ac:dyDescent="0.3">
      <c r="A63" s="11" t="s">
        <v>59</v>
      </c>
      <c r="E63" s="5">
        <f>55+8</f>
        <v>63</v>
      </c>
      <c r="F63" s="16"/>
      <c r="G63" s="18">
        <v>0</v>
      </c>
    </row>
    <row r="64" spans="1:14" hidden="1" outlineLevel="1" x14ac:dyDescent="0.3">
      <c r="E64" s="5"/>
      <c r="F64" s="16"/>
      <c r="G64" s="18">
        <v>0</v>
      </c>
    </row>
    <row r="65" spans="1:7" collapsed="1" x14ac:dyDescent="0.3">
      <c r="A65" t="s">
        <v>65</v>
      </c>
      <c r="E65" s="5"/>
      <c r="F65" s="17">
        <f>+E66</f>
        <v>167</v>
      </c>
      <c r="G65" s="18">
        <v>0</v>
      </c>
    </row>
    <row r="66" spans="1:7" hidden="1" outlineLevel="1" x14ac:dyDescent="0.3">
      <c r="A66" s="11" t="s">
        <v>17</v>
      </c>
      <c r="E66" s="5">
        <v>167</v>
      </c>
      <c r="F66" s="16"/>
      <c r="G66" s="18">
        <v>0</v>
      </c>
    </row>
    <row r="67" spans="1:7" hidden="1" outlineLevel="1" x14ac:dyDescent="0.3">
      <c r="E67" s="5"/>
      <c r="F67" s="16"/>
      <c r="G67" s="18">
        <v>0</v>
      </c>
    </row>
    <row r="68" spans="1:7" collapsed="1" x14ac:dyDescent="0.3">
      <c r="A68" t="s">
        <v>26</v>
      </c>
      <c r="E68" s="5"/>
      <c r="F68" s="19">
        <f>3.6+0.8+3.8</f>
        <v>8.1999999999999993</v>
      </c>
      <c r="G68" s="18">
        <v>0</v>
      </c>
    </row>
    <row r="69" spans="1:7" x14ac:dyDescent="0.3">
      <c r="A69" t="s">
        <v>73</v>
      </c>
      <c r="E69" s="5"/>
      <c r="F69" s="19">
        <v>325</v>
      </c>
      <c r="G69" s="18">
        <v>0</v>
      </c>
    </row>
    <row r="70" spans="1:7" x14ac:dyDescent="0.3">
      <c r="A70" s="13" t="s">
        <v>89</v>
      </c>
      <c r="B70" s="13"/>
      <c r="C70" s="13"/>
      <c r="D70" s="13"/>
      <c r="E70" s="14"/>
      <c r="F70" s="20">
        <f>36+166.75+37.95</f>
        <v>240.7</v>
      </c>
      <c r="G70" s="18">
        <v>0</v>
      </c>
    </row>
    <row r="71" spans="1:7" x14ac:dyDescent="0.3">
      <c r="A71" s="13" t="s">
        <v>90</v>
      </c>
      <c r="B71" s="13"/>
      <c r="C71" s="13"/>
      <c r="D71" s="13"/>
      <c r="E71" s="14"/>
      <c r="F71" s="20">
        <v>138.80000000000001</v>
      </c>
      <c r="G71" s="18"/>
    </row>
    <row r="72" spans="1:7" x14ac:dyDescent="0.3">
      <c r="A72" t="s">
        <v>66</v>
      </c>
      <c r="E72" s="5"/>
      <c r="F72" s="17">
        <f>SUM(E72:E92)</f>
        <v>2200</v>
      </c>
      <c r="G72" s="18">
        <v>0</v>
      </c>
    </row>
    <row r="73" spans="1:7" hidden="1" outlineLevel="1" x14ac:dyDescent="0.3">
      <c r="B73" s="1">
        <v>41524</v>
      </c>
      <c r="E73" s="5">
        <v>0</v>
      </c>
      <c r="F73" s="16"/>
      <c r="G73" s="16"/>
    </row>
    <row r="74" spans="1:7" hidden="1" outlineLevel="1" x14ac:dyDescent="0.3">
      <c r="B74" s="9">
        <v>41559</v>
      </c>
      <c r="C74" t="s">
        <v>44</v>
      </c>
      <c r="E74" s="5">
        <v>150</v>
      </c>
      <c r="F74" s="16"/>
      <c r="G74" s="16" t="s">
        <v>19</v>
      </c>
    </row>
    <row r="75" spans="1:7" hidden="1" outlineLevel="1" x14ac:dyDescent="0.3">
      <c r="B75" s="9">
        <v>41567</v>
      </c>
      <c r="C75" t="s">
        <v>42</v>
      </c>
      <c r="E75" s="5">
        <v>200</v>
      </c>
      <c r="F75" s="16"/>
      <c r="G75" s="16" t="s">
        <v>19</v>
      </c>
    </row>
    <row r="76" spans="1:7" hidden="1" outlineLevel="1" x14ac:dyDescent="0.3">
      <c r="B76" s="9">
        <f>+B75+7</f>
        <v>41574</v>
      </c>
      <c r="C76" t="s">
        <v>38</v>
      </c>
      <c r="E76" s="5"/>
      <c r="F76" s="16"/>
      <c r="G76" s="16" t="s">
        <v>34</v>
      </c>
    </row>
    <row r="77" spans="1:7" hidden="1" outlineLevel="1" x14ac:dyDescent="0.3">
      <c r="B77" s="9">
        <f>+B76+6</f>
        <v>41580</v>
      </c>
      <c r="C77" t="s">
        <v>43</v>
      </c>
      <c r="E77" s="5">
        <v>200</v>
      </c>
      <c r="F77" s="16"/>
      <c r="G77" s="16"/>
    </row>
    <row r="78" spans="1:7" hidden="1" outlineLevel="1" x14ac:dyDescent="0.3">
      <c r="B78" s="9">
        <f>+B77+7</f>
        <v>41587</v>
      </c>
      <c r="C78" t="s">
        <v>39</v>
      </c>
      <c r="E78" s="5"/>
      <c r="F78" s="16"/>
      <c r="G78" s="16" t="s">
        <v>34</v>
      </c>
    </row>
    <row r="79" spans="1:7" hidden="1" outlineLevel="1" x14ac:dyDescent="0.3">
      <c r="B79" s="9">
        <f>+B78+8</f>
        <v>41595</v>
      </c>
      <c r="C79" t="s">
        <v>38</v>
      </c>
      <c r="E79" s="5" t="s">
        <v>31</v>
      </c>
      <c r="F79" s="16"/>
      <c r="G79" s="16"/>
    </row>
    <row r="80" spans="1:7" hidden="1" outlineLevel="1" x14ac:dyDescent="0.3">
      <c r="B80" s="9">
        <f>+B79+13</f>
        <v>41608</v>
      </c>
      <c r="C80" t="s">
        <v>38</v>
      </c>
      <c r="E80" s="5" t="s">
        <v>31</v>
      </c>
      <c r="F80" s="16"/>
      <c r="G80" s="16"/>
    </row>
    <row r="81" spans="1:14" hidden="1" outlineLevel="1" x14ac:dyDescent="0.3">
      <c r="B81" s="9">
        <f>+B80+7</f>
        <v>41615</v>
      </c>
      <c r="C81" t="s">
        <v>56</v>
      </c>
      <c r="E81" s="5">
        <v>180</v>
      </c>
      <c r="F81" s="16"/>
      <c r="G81" s="16"/>
    </row>
    <row r="82" spans="1:14" hidden="1" outlineLevel="1" x14ac:dyDescent="0.3">
      <c r="B82" s="9">
        <f>+B81+7</f>
        <v>41622</v>
      </c>
      <c r="C82" t="s">
        <v>39</v>
      </c>
      <c r="E82" s="5"/>
      <c r="F82" s="16"/>
      <c r="G82" s="16" t="s">
        <v>34</v>
      </c>
    </row>
    <row r="83" spans="1:14" hidden="1" outlineLevel="1" x14ac:dyDescent="0.3">
      <c r="B83" s="9">
        <f>+B82+36</f>
        <v>41658</v>
      </c>
      <c r="C83" t="s">
        <v>40</v>
      </c>
      <c r="E83" s="5">
        <v>170</v>
      </c>
      <c r="F83" s="16"/>
      <c r="G83" s="16"/>
    </row>
    <row r="84" spans="1:14" hidden="1" outlineLevel="1" x14ac:dyDescent="0.3">
      <c r="B84" s="9">
        <f>+B83+13</f>
        <v>41671</v>
      </c>
      <c r="C84" t="s">
        <v>44</v>
      </c>
      <c r="E84" s="5">
        <v>180</v>
      </c>
      <c r="F84" s="16"/>
      <c r="G84" s="16"/>
    </row>
    <row r="85" spans="1:14" hidden="1" outlineLevel="1" x14ac:dyDescent="0.3">
      <c r="B85" s="9">
        <f>+B84+7</f>
        <v>41678</v>
      </c>
      <c r="C85" t="s">
        <v>38</v>
      </c>
      <c r="E85" s="5">
        <v>180</v>
      </c>
      <c r="F85" s="16"/>
      <c r="G85" s="16" t="s">
        <v>54</v>
      </c>
    </row>
    <row r="86" spans="1:14" hidden="1" outlineLevel="1" x14ac:dyDescent="0.3">
      <c r="B86" s="9">
        <f>+B85+7</f>
        <v>41685</v>
      </c>
      <c r="C86" t="s">
        <v>46</v>
      </c>
      <c r="E86" s="5">
        <v>200</v>
      </c>
      <c r="F86" s="16"/>
      <c r="G86" s="16"/>
    </row>
    <row r="87" spans="1:14" hidden="1" outlineLevel="1" x14ac:dyDescent="0.3">
      <c r="B87" s="9">
        <f>+B86+8</f>
        <v>41693</v>
      </c>
      <c r="C87" t="s">
        <v>38</v>
      </c>
      <c r="E87" s="5"/>
      <c r="F87" s="16"/>
      <c r="G87" s="16" t="s">
        <v>34</v>
      </c>
    </row>
    <row r="88" spans="1:14" hidden="1" outlineLevel="1" x14ac:dyDescent="0.3">
      <c r="B88" s="9">
        <f>+B87+6</f>
        <v>41699</v>
      </c>
      <c r="C88" t="s">
        <v>48</v>
      </c>
      <c r="E88" t="s">
        <v>31</v>
      </c>
      <c r="F88" s="16"/>
      <c r="G88" s="16" t="s">
        <v>31</v>
      </c>
    </row>
    <row r="89" spans="1:14" hidden="1" outlineLevel="1" x14ac:dyDescent="0.3">
      <c r="B89" s="9">
        <f>+B88+7</f>
        <v>41706</v>
      </c>
      <c r="C89" t="s">
        <v>44</v>
      </c>
      <c r="E89" s="5">
        <v>180</v>
      </c>
      <c r="F89" s="16"/>
      <c r="G89" s="16"/>
    </row>
    <row r="90" spans="1:14" hidden="1" outlineLevel="1" x14ac:dyDescent="0.3">
      <c r="B90" s="9">
        <f>+B89+7</f>
        <v>41713</v>
      </c>
      <c r="C90" t="s">
        <v>47</v>
      </c>
      <c r="E90" s="5"/>
      <c r="F90" s="16"/>
      <c r="G90" s="16" t="s">
        <v>34</v>
      </c>
    </row>
    <row r="91" spans="1:14" hidden="1" outlineLevel="1" x14ac:dyDescent="0.3">
      <c r="B91" s="9">
        <f>+B90+7</f>
        <v>41720</v>
      </c>
      <c r="C91" t="s">
        <v>56</v>
      </c>
      <c r="E91" s="5">
        <v>200</v>
      </c>
      <c r="F91" s="16"/>
      <c r="G91" s="16" t="s">
        <v>70</v>
      </c>
    </row>
    <row r="92" spans="1:14" hidden="1" outlineLevel="1" x14ac:dyDescent="0.3">
      <c r="B92" t="s">
        <v>72</v>
      </c>
      <c r="E92" s="5">
        <v>360</v>
      </c>
      <c r="F92" s="16"/>
      <c r="G92" s="16"/>
    </row>
    <row r="93" spans="1:14" collapsed="1" x14ac:dyDescent="0.3">
      <c r="E93" s="6"/>
      <c r="F93" s="16"/>
      <c r="G93" s="16"/>
    </row>
    <row r="94" spans="1:14" x14ac:dyDescent="0.3">
      <c r="A94" s="2" t="s">
        <v>18</v>
      </c>
      <c r="B94" s="2"/>
      <c r="C94" s="2"/>
      <c r="D94" s="2"/>
      <c r="F94" s="18">
        <f>SUM(F40:F93)</f>
        <v>4950.3999999999996</v>
      </c>
      <c r="G94" s="18">
        <f>SUM(G40:G93)</f>
        <v>0</v>
      </c>
    </row>
    <row r="95" spans="1:14" x14ac:dyDescent="0.3">
      <c r="E95" s="6"/>
      <c r="F95" s="16"/>
      <c r="G95" s="16"/>
    </row>
    <row r="96" spans="1:14" s="2" customFormat="1" x14ac:dyDescent="0.3">
      <c r="A96" s="2" t="s">
        <v>67</v>
      </c>
      <c r="F96" s="18">
        <f>+F36-F94</f>
        <v>794.60000000000036</v>
      </c>
      <c r="G96" s="18">
        <f>+G36-G94</f>
        <v>0</v>
      </c>
      <c r="J96" s="4"/>
      <c r="K96" s="4"/>
      <c r="L96" s="4"/>
      <c r="M96" s="4"/>
      <c r="N96" s="4"/>
    </row>
    <row r="97" spans="1:7" x14ac:dyDescent="0.3">
      <c r="E97" s="5"/>
      <c r="F97" s="16"/>
      <c r="G97" s="16"/>
    </row>
    <row r="98" spans="1:7" x14ac:dyDescent="0.3">
      <c r="E98" s="5"/>
      <c r="F98" s="16"/>
      <c r="G98" s="16"/>
    </row>
    <row r="99" spans="1:7" x14ac:dyDescent="0.3">
      <c r="E99" s="12" t="s">
        <v>74</v>
      </c>
      <c r="F99" s="17">
        <v>0</v>
      </c>
      <c r="G99" s="16"/>
    </row>
    <row r="100" spans="1:7" x14ac:dyDescent="0.3">
      <c r="E100" t="s">
        <v>88</v>
      </c>
      <c r="F100" s="19">
        <f>1177.9-3.8</f>
        <v>1174.1000000000001</v>
      </c>
      <c r="G100" s="16"/>
    </row>
    <row r="101" spans="1:7" x14ac:dyDescent="0.3">
      <c r="E101" s="8" t="s">
        <v>71</v>
      </c>
      <c r="F101" s="17">
        <f>+F100-F99-F96</f>
        <v>379.49999999999977</v>
      </c>
      <c r="G101" s="16"/>
    </row>
    <row r="102" spans="1:7" x14ac:dyDescent="0.3">
      <c r="E102" t="s">
        <v>87</v>
      </c>
      <c r="F102" s="17">
        <f>F100-F101</f>
        <v>794.60000000000036</v>
      </c>
      <c r="G102" s="16"/>
    </row>
    <row r="103" spans="1:7" x14ac:dyDescent="0.3">
      <c r="A103" s="2" t="s">
        <v>79</v>
      </c>
      <c r="F103" s="16"/>
      <c r="G103" s="16"/>
    </row>
    <row r="104" spans="1:7" x14ac:dyDescent="0.3">
      <c r="A104" s="2" t="s">
        <v>77</v>
      </c>
      <c r="F104" s="16"/>
      <c r="G104" s="16"/>
    </row>
    <row r="105" spans="1:7" x14ac:dyDescent="0.3">
      <c r="A105" s="2" t="s">
        <v>78</v>
      </c>
      <c r="F105" s="16"/>
      <c r="G105" s="16"/>
    </row>
    <row r="106" spans="1:7" x14ac:dyDescent="0.3">
      <c r="F106" s="17"/>
      <c r="G106" s="16"/>
    </row>
    <row r="107" spans="1:7" x14ac:dyDescent="0.3">
      <c r="F107" s="21" t="s">
        <v>80</v>
      </c>
      <c r="G107" s="21" t="s">
        <v>81</v>
      </c>
    </row>
    <row r="108" spans="1:7" x14ac:dyDescent="0.3">
      <c r="A108" s="2" t="s">
        <v>82</v>
      </c>
      <c r="F108" s="17"/>
      <c r="G108" s="17"/>
    </row>
    <row r="109" spans="1:7" x14ac:dyDescent="0.3">
      <c r="A109" s="2" t="s">
        <v>86</v>
      </c>
      <c r="F109" s="17"/>
      <c r="G109" s="18"/>
    </row>
    <row r="110" spans="1:7" x14ac:dyDescent="0.3">
      <c r="F110" s="17"/>
      <c r="G110" s="18"/>
    </row>
    <row r="111" spans="1:7" x14ac:dyDescent="0.3">
      <c r="A111" t="s">
        <v>85</v>
      </c>
      <c r="F111" s="22">
        <f>++F109</f>
        <v>0</v>
      </c>
      <c r="G111" s="23">
        <f>++G109</f>
        <v>0</v>
      </c>
    </row>
    <row r="112" spans="1:7" x14ac:dyDescent="0.3">
      <c r="F112" s="17"/>
      <c r="G112" s="18"/>
    </row>
    <row r="113" spans="1:7" x14ac:dyDescent="0.3">
      <c r="A113" s="2" t="s">
        <v>83</v>
      </c>
      <c r="F113" s="17"/>
      <c r="G113" s="18"/>
    </row>
    <row r="114" spans="1:7" x14ac:dyDescent="0.3">
      <c r="A114" t="s">
        <v>84</v>
      </c>
      <c r="F114" s="17"/>
      <c r="G114" s="18"/>
    </row>
    <row r="115" spans="1:7" x14ac:dyDescent="0.3">
      <c r="F115" s="17"/>
      <c r="G115" s="18"/>
    </row>
    <row r="116" spans="1:7" x14ac:dyDescent="0.3">
      <c r="A116" t="s">
        <v>85</v>
      </c>
      <c r="F116" s="22">
        <f>++F114</f>
        <v>0</v>
      </c>
      <c r="G116" s="23">
        <f>++G114</f>
        <v>0</v>
      </c>
    </row>
    <row r="117" spans="1:7" x14ac:dyDescent="0.3">
      <c r="F117" s="7"/>
      <c r="G117" s="18"/>
    </row>
    <row r="118" spans="1:7" x14ac:dyDescent="0.3">
      <c r="F118" s="7"/>
      <c r="G118" s="18"/>
    </row>
    <row r="119" spans="1:7" x14ac:dyDescent="0.3">
      <c r="F119" s="7"/>
      <c r="G119" s="18"/>
    </row>
    <row r="120" spans="1:7" x14ac:dyDescent="0.3">
      <c r="F120" s="7"/>
      <c r="G120" s="18"/>
    </row>
    <row r="121" spans="1:7" x14ac:dyDescent="0.3">
      <c r="G121" s="18"/>
    </row>
    <row r="122" spans="1:7" x14ac:dyDescent="0.3">
      <c r="G122" s="18"/>
    </row>
    <row r="123" spans="1:7" x14ac:dyDescent="0.3">
      <c r="G123" s="18"/>
    </row>
    <row r="124" spans="1:7" x14ac:dyDescent="0.3">
      <c r="G124" s="18"/>
    </row>
  </sheetData>
  <phoneticPr fontId="4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RowHeight="14.4" x14ac:dyDescent="0.3"/>
  <sheetData/>
  <phoneticPr fontId="4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membership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Gorridge</dc:creator>
  <cp:lastModifiedBy>Duncan Peacocke</cp:lastModifiedBy>
  <cp:lastPrinted>2014-07-02T04:23:49Z</cp:lastPrinted>
  <dcterms:created xsi:type="dcterms:W3CDTF">2013-10-22T23:49:25Z</dcterms:created>
  <dcterms:modified xsi:type="dcterms:W3CDTF">2014-07-03T01:24:36Z</dcterms:modified>
</cp:coreProperties>
</file>